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00" windowHeight="8025" activeTab="0"/>
  </bookViews>
  <sheets>
    <sheet name="Прайс_лист" sheetId="1" r:id="rId1"/>
  </sheets>
  <definedNames>
    <definedName name="_xlnm.Print_Area" localSheetId="0">'Прайс_лист'!$A$1:$I$110</definedName>
  </definedNames>
  <calcPr fullCalcOnLoad="1" fullPrecision="0"/>
</workbook>
</file>

<file path=xl/sharedStrings.xml><?xml version="1.0" encoding="utf-8"?>
<sst xmlns="http://schemas.openxmlformats.org/spreadsheetml/2006/main" count="191" uniqueCount="102">
  <si>
    <t>Приложение</t>
  </si>
  <si>
    <t>Утверждаю ______________________________________</t>
  </si>
  <si>
    <t>ПАВИЛЬОНЫ</t>
  </si>
  <si>
    <t>Метраж</t>
  </si>
  <si>
    <t>Ставка арендной платы при заказе дополнительных услуг</t>
  </si>
  <si>
    <t>Декорации или Постпродакшн</t>
  </si>
  <si>
    <t>Оборудование</t>
  </si>
  <si>
    <t>Оборудование и Декорации или Оборудование и Постпродакшн (при условии Предоплаты)</t>
  </si>
  <si>
    <t>Павильон № 1</t>
  </si>
  <si>
    <t>Павильон № 2</t>
  </si>
  <si>
    <t>Павильон № 3</t>
  </si>
  <si>
    <t>Павильон № 4</t>
  </si>
  <si>
    <t>Павильон № 5</t>
  </si>
  <si>
    <t>Павильон № 6</t>
  </si>
  <si>
    <t>Павильон № 7</t>
  </si>
  <si>
    <t>Помещение 2</t>
  </si>
  <si>
    <t>актерская</t>
  </si>
  <si>
    <t>Помещение 3</t>
  </si>
  <si>
    <t>костюмерная</t>
  </si>
  <si>
    <t>Помещение 4</t>
  </si>
  <si>
    <t xml:space="preserve">гримерная </t>
  </si>
  <si>
    <t>Помещение 5</t>
  </si>
  <si>
    <t xml:space="preserve">офис </t>
  </si>
  <si>
    <t>Помещение 6</t>
  </si>
  <si>
    <t>склад</t>
  </si>
  <si>
    <t>Помещение 7a</t>
  </si>
  <si>
    <t>Помещение 7b</t>
  </si>
  <si>
    <t>офис (актерская)</t>
  </si>
  <si>
    <t>Помещение 7c</t>
  </si>
  <si>
    <t>Помещение 8</t>
  </si>
  <si>
    <t>офис (костюмерная)</t>
  </si>
  <si>
    <t>Помещение 10</t>
  </si>
  <si>
    <t>Помещение 11</t>
  </si>
  <si>
    <t>Помещение 12</t>
  </si>
  <si>
    <t>Помещение 14</t>
  </si>
  <si>
    <t>Помещение 15</t>
  </si>
  <si>
    <t>Помещение 16</t>
  </si>
  <si>
    <t>Помещение 18</t>
  </si>
  <si>
    <t>Помещение 20</t>
  </si>
  <si>
    <t>Помещение 21</t>
  </si>
  <si>
    <t>Помещение 22А</t>
  </si>
  <si>
    <t>Помещение 22В</t>
  </si>
  <si>
    <t>реквизиторская</t>
  </si>
  <si>
    <t>Помещение 25</t>
  </si>
  <si>
    <t>Помещение 26</t>
  </si>
  <si>
    <t>Помещение 27</t>
  </si>
  <si>
    <t>Помещение 28</t>
  </si>
  <si>
    <t>Помещение 29</t>
  </si>
  <si>
    <t>Помещение 30</t>
  </si>
  <si>
    <t>Помещение 31</t>
  </si>
  <si>
    <t>Помещение 40</t>
  </si>
  <si>
    <t>Помещение 41</t>
  </si>
  <si>
    <t>Помещение 42</t>
  </si>
  <si>
    <t>Помещение 43</t>
  </si>
  <si>
    <t>Помещение 44</t>
  </si>
  <si>
    <t>Помещение 45</t>
  </si>
  <si>
    <t>Помещение 46</t>
  </si>
  <si>
    <t>Помещение 47</t>
  </si>
  <si>
    <t>Помещение 56</t>
  </si>
  <si>
    <t>Помещение 57</t>
  </si>
  <si>
    <t>Помещение 58</t>
  </si>
  <si>
    <t>Помещение 59</t>
  </si>
  <si>
    <t>Помещение 60</t>
  </si>
  <si>
    <t>Помещение 102</t>
  </si>
  <si>
    <t>Помещение 103</t>
  </si>
  <si>
    <t>Помещение 104</t>
  </si>
  <si>
    <t>Помещение 74/1</t>
  </si>
  <si>
    <t>Помещение 74/2</t>
  </si>
  <si>
    <t>Помещение 74/3</t>
  </si>
  <si>
    <t>Помещение 74/4</t>
  </si>
  <si>
    <t>Помещение 74/5</t>
  </si>
  <si>
    <t>Помещение 74/6</t>
  </si>
  <si>
    <t>Помещение 74/7</t>
  </si>
  <si>
    <t>Помещение 74/8</t>
  </si>
  <si>
    <t>Помещение 74/9</t>
  </si>
  <si>
    <t>Помещение 74/10</t>
  </si>
  <si>
    <t>Помещение 74/11</t>
  </si>
  <si>
    <t>Помещение 74/12</t>
  </si>
  <si>
    <t>Сетчатый склад № 1</t>
  </si>
  <si>
    <t>Сетчатый склад № 2</t>
  </si>
  <si>
    <t>-</t>
  </si>
  <si>
    <t>Стоимость 1 кв. м. помещений:</t>
  </si>
  <si>
    <t>2,3,4 этажи</t>
  </si>
  <si>
    <t xml:space="preserve">переговорная/офис </t>
  </si>
  <si>
    <t>переговорная</t>
  </si>
  <si>
    <t>Наименование</t>
  </si>
  <si>
    <t>ПРОИЗВОДСТВЕННЫЕ ПОМЕЩЕНИЯ</t>
  </si>
  <si>
    <t>ОФИСНЫЕ ПОМЕЩЕНИЯ</t>
  </si>
  <si>
    <t>ПРОЧИЕ ПРОИЗВОДСТВЕННЫЕ ОБЪЕКТЫ</t>
  </si>
  <si>
    <t>ПРАЙС-ЛИСТ</t>
  </si>
  <si>
    <t>Назначение</t>
  </si>
  <si>
    <t>Оборудование или постпродакшн или декорации</t>
  </si>
  <si>
    <t>Заместитель Генерального директора по киностудиям Иванов А. Н.</t>
  </si>
  <si>
    <t>Оборудование+постпродакшн или оборудование+декорации</t>
  </si>
  <si>
    <t>Базовая ставка, руб./сутки        (без НДС)</t>
  </si>
  <si>
    <t>ПРОЧЕЕ</t>
  </si>
  <si>
    <t>№ 1 к Приказу №___ от "01 " июля 2011 года</t>
  </si>
  <si>
    <t>рублей без НДС</t>
  </si>
  <si>
    <t xml:space="preserve">Рабочее место в составе: компьютер, стол, кресло, шкаф, кв.м./в месяц </t>
  </si>
  <si>
    <t xml:space="preserve">Хранение декораций и имущества, кв.м. / сутки </t>
  </si>
  <si>
    <t>Аренда места под вендинговые аппараты (кофемашина, платежный терминал, банкомат и др), кв.м. /в месяц</t>
  </si>
  <si>
    <t>Аренда плоскостных сооружений (стоимость за час)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</si>
</sst>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b/>
      <sz val="12"/>
      <name val="Calibri"/>
      <family val="2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36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36"/>
      <color rgb="FF63252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55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8" fillId="34" borderId="10" xfId="54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0" fontId="6" fillId="0" borderId="0" xfId="52" applyFont="1" applyFill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4" fontId="12" fillId="0" borderId="10" xfId="0" applyNumberFormat="1" applyFont="1" applyBorder="1" applyAlignment="1">
      <alignment horizontal="right" vertical="center" indent="1"/>
    </xf>
    <xf numFmtId="0" fontId="12" fillId="0" borderId="10" xfId="0" applyFont="1" applyBorder="1" applyAlignment="1">
      <alignment horizontal="left" vertical="center" indent="3"/>
    </xf>
    <xf numFmtId="0" fontId="12" fillId="33" borderId="10" xfId="0" applyFont="1" applyFill="1" applyBorder="1" applyAlignment="1">
      <alignment horizontal="left" vertical="center" indent="3"/>
    </xf>
    <xf numFmtId="0" fontId="46" fillId="0" borderId="0" xfId="0" applyFont="1" applyAlignment="1">
      <alignment/>
    </xf>
    <xf numFmtId="0" fontId="8" fillId="0" borderId="0" xfId="52" applyFont="1" applyFill="1" applyBorder="1" applyAlignment="1" applyProtection="1">
      <alignment horizontal="left" indent="3"/>
      <protection/>
    </xf>
    <xf numFmtId="4" fontId="4" fillId="0" borderId="0" xfId="52" applyNumberFormat="1" applyFont="1" applyFill="1" applyBorder="1" applyAlignment="1" applyProtection="1">
      <alignment horizontal="left" indent="3"/>
      <protection/>
    </xf>
    <xf numFmtId="0" fontId="4" fillId="0" borderId="0" xfId="53" applyFont="1" applyFill="1" applyAlignment="1">
      <alignment horizontal="left" indent="3"/>
      <protection/>
    </xf>
    <xf numFmtId="0" fontId="47" fillId="0" borderId="0" xfId="0" applyFont="1" applyBorder="1" applyAlignment="1">
      <alignment horizontal="left" indent="3"/>
    </xf>
    <xf numFmtId="0" fontId="6" fillId="0" borderId="10" xfId="0" applyFont="1" applyBorder="1" applyAlignment="1">
      <alignment horizontal="left" vertical="center" wrapText="1" indent="1"/>
    </xf>
    <xf numFmtId="0" fontId="48" fillId="3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 inden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8" fillId="36" borderId="15" xfId="52" applyFont="1" applyFill="1" applyBorder="1" applyAlignment="1" applyProtection="1">
      <alignment horizontal="center" vertical="center" wrapText="1"/>
      <protection/>
    </xf>
    <xf numFmtId="0" fontId="38" fillId="36" borderId="16" xfId="52" applyFont="1" applyFill="1" applyBorder="1" applyAlignment="1" applyProtection="1">
      <alignment horizontal="center" vertical="center" wrapText="1"/>
      <protection/>
    </xf>
    <xf numFmtId="0" fontId="38" fillId="36" borderId="17" xfId="52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distributed"/>
    </xf>
    <xf numFmtId="0" fontId="48" fillId="34" borderId="19" xfId="0" applyFont="1" applyFill="1" applyBorder="1" applyAlignment="1">
      <alignment horizontal="center" vertical="distributed"/>
    </xf>
    <xf numFmtId="0" fontId="12" fillId="0" borderId="10" xfId="0" applyFont="1" applyBorder="1" applyAlignment="1">
      <alignment horizontal="left" vertical="center" indent="3"/>
    </xf>
    <xf numFmtId="0" fontId="49" fillId="0" borderId="0" xfId="0" applyFont="1" applyBorder="1" applyAlignment="1">
      <alignment horizontal="right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 RWS RU" xfId="52"/>
    <cellStyle name="Обычный_price_RWS_2009" xfId="53"/>
    <cellStyle name="Обычный_Лист1" xfId="54"/>
    <cellStyle name="Обычный_ПРАЙС  аренда звука от 15.12.08 добавл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</xdr:rowOff>
    </xdr:from>
    <xdr:to>
      <xdr:col>0</xdr:col>
      <xdr:colOff>1381125</xdr:colOff>
      <xdr:row>3</xdr:row>
      <xdr:rowOff>104775</xdr:rowOff>
    </xdr:to>
    <xdr:pic>
      <xdr:nvPicPr>
        <xdr:cNvPr id="1" name="Picture 15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78" zoomScaleNormal="55" zoomScaleSheetLayoutView="78" zoomScalePageLayoutView="0" workbookViewId="0" topLeftCell="A7">
      <selection activeCell="C26" sqref="C26"/>
    </sheetView>
  </sheetViews>
  <sheetFormatPr defaultColWidth="9.140625" defaultRowHeight="15"/>
  <cols>
    <col min="1" max="1" width="42.140625" style="0" customWidth="1"/>
    <col min="2" max="2" width="17.57421875" style="0" bestFit="1" customWidth="1"/>
    <col min="3" max="3" width="11.421875" style="0" customWidth="1"/>
    <col min="4" max="4" width="19.00390625" style="0" customWidth="1"/>
    <col min="5" max="5" width="25.00390625" style="0" hidden="1" customWidth="1"/>
    <col min="6" max="6" width="33.140625" style="0" customWidth="1"/>
    <col min="7" max="7" width="29.8515625" style="0" customWidth="1"/>
    <col min="8" max="8" width="0" style="0" hidden="1" customWidth="1"/>
    <col min="9" max="9" width="1.8515625" style="0" customWidth="1"/>
  </cols>
  <sheetData>
    <row r="1" spans="1:8" ht="15">
      <c r="A1" s="2"/>
      <c r="B1" s="3"/>
      <c r="C1" s="1"/>
      <c r="D1" s="1"/>
      <c r="E1" s="1"/>
      <c r="F1" s="1"/>
      <c r="G1" s="1"/>
      <c r="H1" s="1"/>
    </row>
    <row r="2" spans="1:8" ht="15.75">
      <c r="A2" s="45" t="s">
        <v>89</v>
      </c>
      <c r="B2" s="45"/>
      <c r="C2" s="45"/>
      <c r="D2" s="21" t="s">
        <v>0</v>
      </c>
      <c r="G2" s="14"/>
      <c r="H2" s="1"/>
    </row>
    <row r="3" spans="1:8" ht="15.75">
      <c r="A3" s="45"/>
      <c r="B3" s="45"/>
      <c r="C3" s="45"/>
      <c r="D3" s="22" t="s">
        <v>96</v>
      </c>
      <c r="G3" s="14"/>
      <c r="H3" s="1"/>
    </row>
    <row r="4" spans="1:8" ht="15.75">
      <c r="A4" s="2"/>
      <c r="B4" s="3"/>
      <c r="C4" s="1"/>
      <c r="D4" s="23"/>
      <c r="G4" s="12"/>
      <c r="H4" s="1"/>
    </row>
    <row r="5" spans="1:8" ht="15">
      <c r="A5" s="2"/>
      <c r="B5" s="3"/>
      <c r="C5" s="1"/>
      <c r="D5" s="20" t="s">
        <v>1</v>
      </c>
      <c r="F5" s="19"/>
      <c r="G5" s="1"/>
      <c r="H5" s="1"/>
    </row>
    <row r="6" spans="1:8" ht="15">
      <c r="A6" s="2"/>
      <c r="B6" s="3"/>
      <c r="C6" s="1"/>
      <c r="D6" s="20" t="s">
        <v>92</v>
      </c>
      <c r="F6" s="19"/>
      <c r="G6" s="1"/>
      <c r="H6" s="1"/>
    </row>
    <row r="7" spans="1:8" ht="15">
      <c r="A7" s="2"/>
      <c r="B7" s="3"/>
      <c r="C7" s="1"/>
      <c r="D7" s="1"/>
      <c r="E7" s="1"/>
      <c r="F7" s="13"/>
      <c r="G7" s="1"/>
      <c r="H7" s="1"/>
    </row>
    <row r="8" spans="1:8" ht="15">
      <c r="A8" s="2"/>
      <c r="B8" s="3"/>
      <c r="C8" s="1"/>
      <c r="D8" s="1"/>
      <c r="E8" s="1"/>
      <c r="F8" s="13"/>
      <c r="G8" s="1"/>
      <c r="H8" s="1"/>
    </row>
    <row r="9" spans="1:8" ht="15.75" thickBot="1">
      <c r="A9" s="2"/>
      <c r="B9" s="3"/>
      <c r="C9" s="1"/>
      <c r="D9" s="1"/>
      <c r="E9" s="1"/>
      <c r="F9" s="1"/>
      <c r="G9" s="1"/>
      <c r="H9" s="1"/>
    </row>
    <row r="10" spans="1:8" ht="18.75" customHeight="1">
      <c r="A10" s="46" t="s">
        <v>85</v>
      </c>
      <c r="B10" s="47"/>
      <c r="C10" s="40" t="s">
        <v>3</v>
      </c>
      <c r="D10" s="42" t="s">
        <v>94</v>
      </c>
      <c r="E10" s="36" t="s">
        <v>4</v>
      </c>
      <c r="F10" s="37"/>
      <c r="G10" s="37"/>
      <c r="H10" s="38"/>
    </row>
    <row r="11" spans="1:8" ht="40.5" customHeight="1">
      <c r="A11" s="48"/>
      <c r="B11" s="49"/>
      <c r="C11" s="41"/>
      <c r="D11" s="43"/>
      <c r="E11" s="11" t="s">
        <v>6</v>
      </c>
      <c r="F11" s="11" t="s">
        <v>91</v>
      </c>
      <c r="G11" s="11" t="s">
        <v>93</v>
      </c>
      <c r="H11" s="11" t="s">
        <v>7</v>
      </c>
    </row>
    <row r="12" spans="1:8" ht="18.75">
      <c r="A12" s="39" t="s">
        <v>2</v>
      </c>
      <c r="B12" s="39"/>
      <c r="C12" s="39"/>
      <c r="D12" s="39"/>
      <c r="E12" s="39"/>
      <c r="F12" s="39"/>
      <c r="G12" s="39"/>
      <c r="H12" s="39"/>
    </row>
    <row r="13" spans="1:14" ht="15.75">
      <c r="A13" s="44" t="s">
        <v>8</v>
      </c>
      <c r="B13" s="44"/>
      <c r="C13" s="9">
        <v>800</v>
      </c>
      <c r="D13" s="16">
        <v>33600</v>
      </c>
      <c r="E13" s="16">
        <f>D13*0.9</f>
        <v>30240</v>
      </c>
      <c r="F13" s="16">
        <f>_XLL.ОКРУГЛТ(D13*0.8,2)</f>
        <v>26880</v>
      </c>
      <c r="G13" s="16">
        <f aca="true" t="shared" si="0" ref="G13:G19">_XLL.ОКРУГЛТ(D13*0.64,2)</f>
        <v>21504</v>
      </c>
      <c r="H13" s="6">
        <v>20910</v>
      </c>
      <c r="N13" s="26"/>
    </row>
    <row r="14" spans="1:14" ht="15.75">
      <c r="A14" s="44" t="s">
        <v>9</v>
      </c>
      <c r="B14" s="44"/>
      <c r="C14" s="9">
        <v>800</v>
      </c>
      <c r="D14" s="16">
        <v>33600</v>
      </c>
      <c r="E14" s="16">
        <f aca="true" t="shared" si="1" ref="E14:E19">D14*0.9</f>
        <v>30240</v>
      </c>
      <c r="F14" s="16">
        <f aca="true" t="shared" si="2" ref="F14:F19">_XLL.ОКРУГЛТ(D14*0.8,2)</f>
        <v>26880</v>
      </c>
      <c r="G14" s="16">
        <f t="shared" si="0"/>
        <v>21504</v>
      </c>
      <c r="H14" s="6">
        <f>17425*1.2</f>
        <v>20910</v>
      </c>
      <c r="N14" s="26"/>
    </row>
    <row r="15" spans="1:14" ht="15.75">
      <c r="A15" s="44" t="s">
        <v>10</v>
      </c>
      <c r="B15" s="44"/>
      <c r="C15" s="9">
        <v>920</v>
      </c>
      <c r="D15" s="16">
        <v>36000</v>
      </c>
      <c r="E15" s="16">
        <f t="shared" si="1"/>
        <v>32400</v>
      </c>
      <c r="F15" s="16">
        <f t="shared" si="2"/>
        <v>28800</v>
      </c>
      <c r="G15" s="16">
        <f t="shared" si="0"/>
        <v>23040</v>
      </c>
      <c r="H15" s="6">
        <f>19550*1.2</f>
        <v>23460</v>
      </c>
      <c r="N15" s="26"/>
    </row>
    <row r="16" spans="1:14" ht="15.75">
      <c r="A16" s="44" t="s">
        <v>11</v>
      </c>
      <c r="B16" s="44"/>
      <c r="C16" s="9">
        <v>920</v>
      </c>
      <c r="D16" s="16">
        <v>36000</v>
      </c>
      <c r="E16" s="16">
        <f t="shared" si="1"/>
        <v>32400</v>
      </c>
      <c r="F16" s="16">
        <f t="shared" si="2"/>
        <v>28800</v>
      </c>
      <c r="G16" s="16">
        <f t="shared" si="0"/>
        <v>23040</v>
      </c>
      <c r="H16" s="6">
        <f>19550*1.2</f>
        <v>23460</v>
      </c>
      <c r="N16" s="26"/>
    </row>
    <row r="17" spans="1:14" ht="15.75">
      <c r="A17" s="44" t="s">
        <v>12</v>
      </c>
      <c r="B17" s="44"/>
      <c r="C17" s="9">
        <v>920</v>
      </c>
      <c r="D17" s="16">
        <v>36000</v>
      </c>
      <c r="E17" s="16">
        <f t="shared" si="1"/>
        <v>32400</v>
      </c>
      <c r="F17" s="16">
        <f t="shared" si="2"/>
        <v>28800</v>
      </c>
      <c r="G17" s="16">
        <f t="shared" si="0"/>
        <v>23040</v>
      </c>
      <c r="H17" s="6">
        <f>19550*1.2</f>
        <v>23460</v>
      </c>
      <c r="N17" s="26"/>
    </row>
    <row r="18" spans="1:14" ht="15.75">
      <c r="A18" s="44" t="s">
        <v>13</v>
      </c>
      <c r="B18" s="44"/>
      <c r="C18" s="9">
        <v>920</v>
      </c>
      <c r="D18" s="16">
        <v>36000</v>
      </c>
      <c r="E18" s="16">
        <f t="shared" si="1"/>
        <v>32400</v>
      </c>
      <c r="F18" s="16">
        <f t="shared" si="2"/>
        <v>28800</v>
      </c>
      <c r="G18" s="16">
        <f t="shared" si="0"/>
        <v>23040</v>
      </c>
      <c r="H18" s="6">
        <f>19550*1.2</f>
        <v>23460</v>
      </c>
      <c r="N18" s="26"/>
    </row>
    <row r="19" spans="1:14" ht="16.5" thickBot="1">
      <c r="A19" s="44" t="s">
        <v>14</v>
      </c>
      <c r="B19" s="44"/>
      <c r="C19" s="9">
        <v>280</v>
      </c>
      <c r="D19" s="16">
        <v>13800</v>
      </c>
      <c r="E19" s="16">
        <f t="shared" si="1"/>
        <v>12420</v>
      </c>
      <c r="F19" s="16">
        <f t="shared" si="2"/>
        <v>11040</v>
      </c>
      <c r="G19" s="16">
        <f t="shared" si="0"/>
        <v>8832</v>
      </c>
      <c r="H19" s="6">
        <f>8075*1.2</f>
        <v>9690</v>
      </c>
      <c r="N19" s="26"/>
    </row>
    <row r="20" spans="1:14" ht="14.25" customHeight="1">
      <c r="A20" s="40" t="s">
        <v>85</v>
      </c>
      <c r="B20" s="40" t="s">
        <v>90</v>
      </c>
      <c r="C20" s="40" t="s">
        <v>3</v>
      </c>
      <c r="D20" s="42" t="s">
        <v>94</v>
      </c>
      <c r="E20" s="36" t="s">
        <v>4</v>
      </c>
      <c r="F20" s="37"/>
      <c r="G20" s="37"/>
      <c r="H20" s="6"/>
      <c r="N20" s="26"/>
    </row>
    <row r="21" spans="1:14" ht="49.5" customHeight="1">
      <c r="A21" s="41"/>
      <c r="B21" s="41"/>
      <c r="C21" s="41"/>
      <c r="D21" s="43"/>
      <c r="E21" s="11" t="s">
        <v>6</v>
      </c>
      <c r="F21" s="11" t="s">
        <v>91</v>
      </c>
      <c r="G21" s="11" t="s">
        <v>93</v>
      </c>
      <c r="H21" s="6" t="s">
        <v>7</v>
      </c>
      <c r="N21" s="26"/>
    </row>
    <row r="22" spans="1:14" ht="18.75">
      <c r="A22" s="39" t="s">
        <v>86</v>
      </c>
      <c r="B22" s="39"/>
      <c r="C22" s="39"/>
      <c r="D22" s="39"/>
      <c r="E22" s="39"/>
      <c r="F22" s="39"/>
      <c r="G22" s="39"/>
      <c r="H22" s="39"/>
      <c r="N22" s="26"/>
    </row>
    <row r="23" spans="1:14" ht="15.75">
      <c r="A23" s="17" t="s">
        <v>15</v>
      </c>
      <c r="B23" s="5" t="s">
        <v>16</v>
      </c>
      <c r="C23" s="9">
        <v>35.5</v>
      </c>
      <c r="D23" s="16">
        <v>2040</v>
      </c>
      <c r="E23" s="16">
        <f aca="true" t="shared" si="3" ref="E23:E77">D23*0.9</f>
        <v>1836</v>
      </c>
      <c r="F23" s="16">
        <f aca="true" t="shared" si="4" ref="F23:F77">_XLL.ОКРУГЛТ(D23*0.7,2)</f>
        <v>1428</v>
      </c>
      <c r="G23" s="16">
        <f aca="true" t="shared" si="5" ref="G23:G77">_XLL.ОКРУГЛТ(D23*0.64,2)</f>
        <v>1306</v>
      </c>
      <c r="H23" s="6">
        <f>1050*1.2</f>
        <v>1260</v>
      </c>
      <c r="N23" s="26"/>
    </row>
    <row r="24" spans="1:14" ht="15.75">
      <c r="A24" s="17" t="s">
        <v>17</v>
      </c>
      <c r="B24" s="5" t="s">
        <v>18</v>
      </c>
      <c r="C24" s="9">
        <v>19.4</v>
      </c>
      <c r="D24" s="16">
        <v>1896</v>
      </c>
      <c r="E24" s="16">
        <f t="shared" si="3"/>
        <v>1706.4</v>
      </c>
      <c r="F24" s="16">
        <f t="shared" si="4"/>
        <v>1328</v>
      </c>
      <c r="G24" s="16">
        <f t="shared" si="5"/>
        <v>1214</v>
      </c>
      <c r="H24" s="6">
        <f>930*1.2</f>
        <v>1116</v>
      </c>
      <c r="N24" s="26"/>
    </row>
    <row r="25" spans="1:14" ht="15.75">
      <c r="A25" s="17" t="s">
        <v>19</v>
      </c>
      <c r="B25" s="5" t="s">
        <v>20</v>
      </c>
      <c r="C25" s="9">
        <v>19.4</v>
      </c>
      <c r="D25" s="16">
        <v>3900</v>
      </c>
      <c r="E25" s="16">
        <f t="shared" si="3"/>
        <v>3510</v>
      </c>
      <c r="F25" s="16">
        <f t="shared" si="4"/>
        <v>2730</v>
      </c>
      <c r="G25" s="16">
        <f t="shared" si="5"/>
        <v>2496</v>
      </c>
      <c r="H25" s="6">
        <v>2550</v>
      </c>
      <c r="N25" s="26"/>
    </row>
    <row r="26" spans="1:14" ht="15.75">
      <c r="A26" s="17" t="s">
        <v>21</v>
      </c>
      <c r="B26" s="5" t="s">
        <v>22</v>
      </c>
      <c r="C26" s="9">
        <v>28.8</v>
      </c>
      <c r="D26" s="16">
        <v>1692</v>
      </c>
      <c r="E26" s="16">
        <f t="shared" si="3"/>
        <v>1522.8</v>
      </c>
      <c r="F26" s="16">
        <f t="shared" si="4"/>
        <v>1184</v>
      </c>
      <c r="G26" s="16">
        <f t="shared" si="5"/>
        <v>1082</v>
      </c>
      <c r="H26" s="6">
        <v>1030.2</v>
      </c>
      <c r="N26" s="26"/>
    </row>
    <row r="27" spans="1:14" ht="15.75">
      <c r="A27" s="17" t="s">
        <v>23</v>
      </c>
      <c r="B27" s="5" t="s">
        <v>22</v>
      </c>
      <c r="C27" s="9">
        <v>18.6</v>
      </c>
      <c r="D27" s="16">
        <v>1092</v>
      </c>
      <c r="E27" s="16">
        <f t="shared" si="3"/>
        <v>982.8</v>
      </c>
      <c r="F27" s="16">
        <f t="shared" si="4"/>
        <v>764</v>
      </c>
      <c r="G27" s="16">
        <f t="shared" si="5"/>
        <v>698</v>
      </c>
      <c r="H27" s="6">
        <v>663</v>
      </c>
      <c r="N27" s="26"/>
    </row>
    <row r="28" spans="1:14" ht="15.75">
      <c r="A28" s="17" t="s">
        <v>25</v>
      </c>
      <c r="B28" s="5" t="s">
        <v>20</v>
      </c>
      <c r="C28" s="9">
        <v>21.44</v>
      </c>
      <c r="D28" s="16">
        <v>3900</v>
      </c>
      <c r="E28" s="16">
        <f t="shared" si="3"/>
        <v>3510</v>
      </c>
      <c r="F28" s="16">
        <f t="shared" si="4"/>
        <v>2730</v>
      </c>
      <c r="G28" s="16">
        <f t="shared" si="5"/>
        <v>2496</v>
      </c>
      <c r="H28" s="6">
        <v>2550</v>
      </c>
      <c r="N28" s="26"/>
    </row>
    <row r="29" spans="1:14" ht="15.75">
      <c r="A29" s="17" t="s">
        <v>26</v>
      </c>
      <c r="B29" s="5" t="s">
        <v>27</v>
      </c>
      <c r="C29" s="9">
        <v>27.2</v>
      </c>
      <c r="D29" s="16">
        <v>1590</v>
      </c>
      <c r="E29" s="16">
        <f t="shared" si="3"/>
        <v>1431</v>
      </c>
      <c r="F29" s="16">
        <f t="shared" si="4"/>
        <v>1114</v>
      </c>
      <c r="G29" s="16">
        <f t="shared" si="5"/>
        <v>1018</v>
      </c>
      <c r="H29" s="6">
        <v>969.6</v>
      </c>
      <c r="N29" s="26"/>
    </row>
    <row r="30" spans="1:14" ht="15.75">
      <c r="A30" s="17" t="s">
        <v>28</v>
      </c>
      <c r="B30" s="5" t="s">
        <v>22</v>
      </c>
      <c r="C30" s="9">
        <v>30.43</v>
      </c>
      <c r="D30" s="16">
        <v>2016</v>
      </c>
      <c r="E30" s="16">
        <f t="shared" si="3"/>
        <v>1814.4</v>
      </c>
      <c r="F30" s="16">
        <f t="shared" si="4"/>
        <v>1412</v>
      </c>
      <c r="G30" s="16">
        <f t="shared" si="5"/>
        <v>1290</v>
      </c>
      <c r="H30" s="6">
        <v>1224</v>
      </c>
      <c r="N30" s="26"/>
    </row>
    <row r="31" spans="1:14" ht="15.75">
      <c r="A31" s="17" t="s">
        <v>29</v>
      </c>
      <c r="B31" s="5" t="s">
        <v>30</v>
      </c>
      <c r="C31" s="9">
        <v>39.5</v>
      </c>
      <c r="D31" s="16">
        <v>2328</v>
      </c>
      <c r="E31" s="16">
        <f t="shared" si="3"/>
        <v>2095.2</v>
      </c>
      <c r="F31" s="16">
        <f t="shared" si="4"/>
        <v>1630</v>
      </c>
      <c r="G31" s="16">
        <f t="shared" si="5"/>
        <v>1490</v>
      </c>
      <c r="H31" s="6">
        <v>1412.7</v>
      </c>
      <c r="N31" s="26"/>
    </row>
    <row r="32" spans="1:14" ht="15.75">
      <c r="A32" s="17" t="s">
        <v>31</v>
      </c>
      <c r="B32" s="5" t="s">
        <v>22</v>
      </c>
      <c r="C32" s="9">
        <v>17.2</v>
      </c>
      <c r="D32" s="16">
        <v>1014</v>
      </c>
      <c r="E32" s="16">
        <f t="shared" si="3"/>
        <v>912.6</v>
      </c>
      <c r="F32" s="16">
        <f t="shared" si="4"/>
        <v>710</v>
      </c>
      <c r="G32" s="16">
        <f t="shared" si="5"/>
        <v>648</v>
      </c>
      <c r="H32" s="6">
        <v>612</v>
      </c>
      <c r="N32" s="26"/>
    </row>
    <row r="33" spans="1:14" ht="15.75">
      <c r="A33" s="17" t="s">
        <v>32</v>
      </c>
      <c r="B33" s="5" t="s">
        <v>22</v>
      </c>
      <c r="C33" s="9">
        <v>13.7</v>
      </c>
      <c r="D33" s="16">
        <v>804</v>
      </c>
      <c r="E33" s="16">
        <f t="shared" si="3"/>
        <v>723.6</v>
      </c>
      <c r="F33" s="16">
        <f t="shared" si="4"/>
        <v>562</v>
      </c>
      <c r="G33" s="16">
        <f t="shared" si="5"/>
        <v>514</v>
      </c>
      <c r="H33" s="6">
        <v>489.6</v>
      </c>
      <c r="N33" s="26"/>
    </row>
    <row r="34" spans="1:14" ht="15.75">
      <c r="A34" s="17" t="s">
        <v>33</v>
      </c>
      <c r="B34" s="7" t="s">
        <v>22</v>
      </c>
      <c r="C34" s="9">
        <v>14.5</v>
      </c>
      <c r="D34" s="16">
        <v>852</v>
      </c>
      <c r="E34" s="16">
        <f t="shared" si="3"/>
        <v>766.8</v>
      </c>
      <c r="F34" s="16">
        <f t="shared" si="4"/>
        <v>596</v>
      </c>
      <c r="G34" s="16">
        <f t="shared" si="5"/>
        <v>546</v>
      </c>
      <c r="H34" s="6">
        <v>520.2</v>
      </c>
      <c r="N34" s="26"/>
    </row>
    <row r="35" spans="1:14" ht="15.75">
      <c r="A35" s="17" t="s">
        <v>34</v>
      </c>
      <c r="B35" s="5" t="s">
        <v>24</v>
      </c>
      <c r="C35" s="9">
        <v>39.9</v>
      </c>
      <c r="D35" s="16">
        <v>1440</v>
      </c>
      <c r="E35" s="16">
        <f t="shared" si="3"/>
        <v>1296</v>
      </c>
      <c r="F35" s="16">
        <f t="shared" si="4"/>
        <v>1008</v>
      </c>
      <c r="G35" s="16">
        <f t="shared" si="5"/>
        <v>922</v>
      </c>
      <c r="H35" s="6">
        <v>960</v>
      </c>
      <c r="N35" s="26"/>
    </row>
    <row r="36" spans="1:14" ht="15.75">
      <c r="A36" s="17" t="s">
        <v>35</v>
      </c>
      <c r="B36" s="7" t="s">
        <v>22</v>
      </c>
      <c r="C36" s="9">
        <v>34.3</v>
      </c>
      <c r="D36" s="16">
        <v>2016</v>
      </c>
      <c r="E36" s="16">
        <f t="shared" si="3"/>
        <v>1814.4</v>
      </c>
      <c r="F36" s="16">
        <f t="shared" si="4"/>
        <v>1412</v>
      </c>
      <c r="G36" s="16">
        <f t="shared" si="5"/>
        <v>1290</v>
      </c>
      <c r="H36" s="6">
        <v>1224</v>
      </c>
      <c r="N36" s="26"/>
    </row>
    <row r="37" spans="1:14" ht="15.75">
      <c r="A37" s="17" t="s">
        <v>36</v>
      </c>
      <c r="B37" s="7" t="s">
        <v>16</v>
      </c>
      <c r="C37" s="9">
        <v>13.9</v>
      </c>
      <c r="D37" s="16">
        <v>816</v>
      </c>
      <c r="E37" s="16">
        <f t="shared" si="3"/>
        <v>734.4</v>
      </c>
      <c r="F37" s="16">
        <f t="shared" si="4"/>
        <v>572</v>
      </c>
      <c r="G37" s="16">
        <f t="shared" si="5"/>
        <v>522</v>
      </c>
      <c r="H37" s="6">
        <v>500.4</v>
      </c>
      <c r="N37" s="26"/>
    </row>
    <row r="38" spans="1:14" ht="15.75">
      <c r="A38" s="17" t="s">
        <v>37</v>
      </c>
      <c r="B38" s="7" t="s">
        <v>20</v>
      </c>
      <c r="C38" s="9">
        <v>16.4</v>
      </c>
      <c r="D38" s="16">
        <v>3900</v>
      </c>
      <c r="E38" s="16">
        <f t="shared" si="3"/>
        <v>3510</v>
      </c>
      <c r="F38" s="16">
        <f t="shared" si="4"/>
        <v>2730</v>
      </c>
      <c r="G38" s="16">
        <f t="shared" si="5"/>
        <v>2496</v>
      </c>
      <c r="H38" s="6">
        <v>2550</v>
      </c>
      <c r="N38" s="26"/>
    </row>
    <row r="39" spans="1:14" ht="15.75">
      <c r="A39" s="17" t="s">
        <v>38</v>
      </c>
      <c r="B39" s="7" t="s">
        <v>22</v>
      </c>
      <c r="C39" s="9">
        <v>16.4</v>
      </c>
      <c r="D39" s="16">
        <v>960</v>
      </c>
      <c r="E39" s="16">
        <f t="shared" si="3"/>
        <v>864</v>
      </c>
      <c r="F39" s="16">
        <f t="shared" si="4"/>
        <v>672</v>
      </c>
      <c r="G39" s="16">
        <f t="shared" si="5"/>
        <v>614</v>
      </c>
      <c r="H39" s="6">
        <v>588</v>
      </c>
      <c r="N39" s="26"/>
    </row>
    <row r="40" spans="1:14" ht="15.75">
      <c r="A40" s="17" t="s">
        <v>39</v>
      </c>
      <c r="B40" s="7" t="s">
        <v>18</v>
      </c>
      <c r="C40" s="9">
        <v>25.6</v>
      </c>
      <c r="D40" s="16">
        <v>1506</v>
      </c>
      <c r="E40" s="16">
        <f t="shared" si="3"/>
        <v>1355.4</v>
      </c>
      <c r="F40" s="16">
        <f t="shared" si="4"/>
        <v>1054</v>
      </c>
      <c r="G40" s="16">
        <f t="shared" si="5"/>
        <v>964</v>
      </c>
      <c r="H40" s="6">
        <v>918</v>
      </c>
      <c r="N40" s="26"/>
    </row>
    <row r="41" spans="1:14" ht="15.75">
      <c r="A41" s="17" t="s">
        <v>40</v>
      </c>
      <c r="B41" s="7" t="s">
        <v>18</v>
      </c>
      <c r="C41" s="9">
        <v>26</v>
      </c>
      <c r="D41" s="16">
        <v>1596</v>
      </c>
      <c r="E41" s="16">
        <f t="shared" si="3"/>
        <v>1436.4</v>
      </c>
      <c r="F41" s="16">
        <f t="shared" si="4"/>
        <v>1118</v>
      </c>
      <c r="G41" s="16">
        <f t="shared" si="5"/>
        <v>1022</v>
      </c>
      <c r="H41" s="6">
        <v>996</v>
      </c>
      <c r="N41" s="26"/>
    </row>
    <row r="42" spans="1:14" ht="15.75">
      <c r="A42" s="17" t="s">
        <v>41</v>
      </c>
      <c r="B42" s="7" t="s">
        <v>42</v>
      </c>
      <c r="C42" s="9">
        <v>24.5</v>
      </c>
      <c r="D42" s="16">
        <v>1380</v>
      </c>
      <c r="E42" s="16">
        <f t="shared" si="3"/>
        <v>1242</v>
      </c>
      <c r="F42" s="16">
        <f t="shared" si="4"/>
        <v>966</v>
      </c>
      <c r="G42" s="16">
        <f t="shared" si="5"/>
        <v>884</v>
      </c>
      <c r="H42" s="6">
        <v>882</v>
      </c>
      <c r="N42" s="26"/>
    </row>
    <row r="43" spans="1:14" ht="15.75">
      <c r="A43" s="17" t="s">
        <v>43</v>
      </c>
      <c r="B43" s="7" t="s">
        <v>20</v>
      </c>
      <c r="C43" s="9">
        <v>12</v>
      </c>
      <c r="D43" s="16">
        <v>3900</v>
      </c>
      <c r="E43" s="16">
        <f t="shared" si="3"/>
        <v>3510</v>
      </c>
      <c r="F43" s="16">
        <f t="shared" si="4"/>
        <v>2730</v>
      </c>
      <c r="G43" s="16">
        <f t="shared" si="5"/>
        <v>2496</v>
      </c>
      <c r="H43" s="6">
        <v>2550</v>
      </c>
      <c r="N43" s="26"/>
    </row>
    <row r="44" spans="1:14" ht="15.75">
      <c r="A44" s="17" t="s">
        <v>44</v>
      </c>
      <c r="B44" s="7" t="s">
        <v>20</v>
      </c>
      <c r="C44" s="9">
        <v>12</v>
      </c>
      <c r="D44" s="16">
        <v>3900</v>
      </c>
      <c r="E44" s="16">
        <f t="shared" si="3"/>
        <v>3510</v>
      </c>
      <c r="F44" s="16">
        <f t="shared" si="4"/>
        <v>2730</v>
      </c>
      <c r="G44" s="16">
        <f t="shared" si="5"/>
        <v>2496</v>
      </c>
      <c r="H44" s="6">
        <v>2550</v>
      </c>
      <c r="N44" s="26"/>
    </row>
    <row r="45" spans="1:14" ht="15.75">
      <c r="A45" s="17" t="s">
        <v>45</v>
      </c>
      <c r="B45" s="5" t="s">
        <v>18</v>
      </c>
      <c r="C45" s="9">
        <v>13.2</v>
      </c>
      <c r="D45" s="16">
        <v>1800</v>
      </c>
      <c r="E45" s="16">
        <f t="shared" si="3"/>
        <v>1620</v>
      </c>
      <c r="F45" s="16">
        <f t="shared" si="4"/>
        <v>1260</v>
      </c>
      <c r="G45" s="16">
        <f t="shared" si="5"/>
        <v>1152</v>
      </c>
      <c r="H45" s="6">
        <v>1020</v>
      </c>
      <c r="N45" s="26"/>
    </row>
    <row r="46" spans="1:14" ht="15.75">
      <c r="A46" s="17" t="s">
        <v>46</v>
      </c>
      <c r="B46" s="7" t="s">
        <v>22</v>
      </c>
      <c r="C46" s="9">
        <v>13.2</v>
      </c>
      <c r="D46" s="16">
        <v>780</v>
      </c>
      <c r="E46" s="16">
        <f t="shared" si="3"/>
        <v>702</v>
      </c>
      <c r="F46" s="16">
        <f t="shared" si="4"/>
        <v>546</v>
      </c>
      <c r="G46" s="16">
        <f t="shared" si="5"/>
        <v>500</v>
      </c>
      <c r="H46" s="6">
        <v>469.2</v>
      </c>
      <c r="N46" s="26"/>
    </row>
    <row r="47" spans="1:14" ht="15.75">
      <c r="A47" s="17" t="s">
        <v>47</v>
      </c>
      <c r="B47" s="7" t="s">
        <v>18</v>
      </c>
      <c r="C47" s="9">
        <v>12</v>
      </c>
      <c r="D47" s="16">
        <v>705.6</v>
      </c>
      <c r="E47" s="16">
        <f t="shared" si="3"/>
        <v>635.04</v>
      </c>
      <c r="F47" s="16">
        <f t="shared" si="4"/>
        <v>494</v>
      </c>
      <c r="G47" s="16">
        <f t="shared" si="5"/>
        <v>452</v>
      </c>
      <c r="H47" s="6">
        <v>428.4</v>
      </c>
      <c r="N47" s="26"/>
    </row>
    <row r="48" spans="1:14" ht="15.75">
      <c r="A48" s="17" t="s">
        <v>48</v>
      </c>
      <c r="B48" s="7" t="s">
        <v>22</v>
      </c>
      <c r="C48" s="9">
        <v>12</v>
      </c>
      <c r="D48" s="16">
        <v>708</v>
      </c>
      <c r="E48" s="16">
        <f t="shared" si="3"/>
        <v>637.2</v>
      </c>
      <c r="F48" s="16">
        <f t="shared" si="4"/>
        <v>496</v>
      </c>
      <c r="G48" s="16">
        <f t="shared" si="5"/>
        <v>454</v>
      </c>
      <c r="H48" s="6">
        <v>428.4</v>
      </c>
      <c r="N48" s="26"/>
    </row>
    <row r="49" spans="1:14" ht="15.75">
      <c r="A49" s="17" t="s">
        <v>49</v>
      </c>
      <c r="B49" s="7" t="s">
        <v>22</v>
      </c>
      <c r="C49" s="9">
        <v>11.6</v>
      </c>
      <c r="D49" s="16">
        <v>684</v>
      </c>
      <c r="E49" s="16">
        <f t="shared" si="3"/>
        <v>615.6</v>
      </c>
      <c r="F49" s="16">
        <f t="shared" si="4"/>
        <v>478</v>
      </c>
      <c r="G49" s="16">
        <f t="shared" si="5"/>
        <v>438</v>
      </c>
      <c r="H49" s="6">
        <v>414</v>
      </c>
      <c r="N49" s="26"/>
    </row>
    <row r="50" spans="1:14" ht="15.75">
      <c r="A50" s="17" t="s">
        <v>50</v>
      </c>
      <c r="B50" s="7" t="s">
        <v>18</v>
      </c>
      <c r="C50" s="9">
        <v>26</v>
      </c>
      <c r="D50" s="16">
        <v>1440</v>
      </c>
      <c r="E50" s="16">
        <f t="shared" si="3"/>
        <v>1296</v>
      </c>
      <c r="F50" s="16">
        <f t="shared" si="4"/>
        <v>1008</v>
      </c>
      <c r="G50" s="16">
        <f t="shared" si="5"/>
        <v>922</v>
      </c>
      <c r="H50" s="6">
        <v>1092</v>
      </c>
      <c r="N50" s="26"/>
    </row>
    <row r="51" spans="1:14" ht="15.75">
      <c r="A51" s="17" t="s">
        <v>51</v>
      </c>
      <c r="B51" s="7" t="s">
        <v>20</v>
      </c>
      <c r="C51" s="9">
        <v>13.3</v>
      </c>
      <c r="D51" s="16">
        <v>3900</v>
      </c>
      <c r="E51" s="16">
        <f t="shared" si="3"/>
        <v>3510</v>
      </c>
      <c r="F51" s="16">
        <f t="shared" si="4"/>
        <v>2730</v>
      </c>
      <c r="G51" s="16">
        <f t="shared" si="5"/>
        <v>2496</v>
      </c>
      <c r="H51" s="6">
        <v>2550</v>
      </c>
      <c r="N51" s="26"/>
    </row>
    <row r="52" spans="1:14" ht="15.75">
      <c r="A52" s="17" t="s">
        <v>52</v>
      </c>
      <c r="B52" s="7" t="s">
        <v>42</v>
      </c>
      <c r="C52" s="9">
        <v>15.8</v>
      </c>
      <c r="D52" s="16">
        <v>930</v>
      </c>
      <c r="E52" s="16">
        <f t="shared" si="3"/>
        <v>837</v>
      </c>
      <c r="F52" s="16">
        <f t="shared" si="4"/>
        <v>652</v>
      </c>
      <c r="G52" s="16">
        <f t="shared" si="5"/>
        <v>596</v>
      </c>
      <c r="H52" s="6">
        <v>561.6</v>
      </c>
      <c r="N52" s="26"/>
    </row>
    <row r="53" spans="1:14" ht="15.75">
      <c r="A53" s="17" t="s">
        <v>53</v>
      </c>
      <c r="B53" s="7" t="s">
        <v>22</v>
      </c>
      <c r="C53" s="9">
        <v>37.8</v>
      </c>
      <c r="D53" s="16">
        <v>2220</v>
      </c>
      <c r="E53" s="16">
        <f t="shared" si="3"/>
        <v>1998</v>
      </c>
      <c r="F53" s="16">
        <f t="shared" si="4"/>
        <v>1554</v>
      </c>
      <c r="G53" s="16">
        <f t="shared" si="5"/>
        <v>1420</v>
      </c>
      <c r="H53" s="6">
        <v>1346.4</v>
      </c>
      <c r="N53" s="26"/>
    </row>
    <row r="54" spans="1:14" ht="15.75">
      <c r="A54" s="17" t="s">
        <v>54</v>
      </c>
      <c r="B54" s="7" t="s">
        <v>22</v>
      </c>
      <c r="C54" s="9">
        <v>12</v>
      </c>
      <c r="D54" s="16">
        <v>708</v>
      </c>
      <c r="E54" s="16">
        <f t="shared" si="3"/>
        <v>637.2</v>
      </c>
      <c r="F54" s="16">
        <f t="shared" si="4"/>
        <v>496</v>
      </c>
      <c r="G54" s="16">
        <f t="shared" si="5"/>
        <v>454</v>
      </c>
      <c r="H54" s="6">
        <v>428.4</v>
      </c>
      <c r="N54" s="26"/>
    </row>
    <row r="55" spans="1:14" ht="15.75">
      <c r="A55" s="17" t="s">
        <v>55</v>
      </c>
      <c r="B55" s="7" t="s">
        <v>22</v>
      </c>
      <c r="C55" s="9">
        <v>10.1</v>
      </c>
      <c r="D55" s="16">
        <v>594</v>
      </c>
      <c r="E55" s="16">
        <f t="shared" si="3"/>
        <v>534.6</v>
      </c>
      <c r="F55" s="16">
        <f t="shared" si="4"/>
        <v>416</v>
      </c>
      <c r="G55" s="16">
        <f t="shared" si="5"/>
        <v>380</v>
      </c>
      <c r="H55" s="6">
        <v>360</v>
      </c>
      <c r="N55" s="26"/>
    </row>
    <row r="56" spans="1:14" ht="15.75">
      <c r="A56" s="17" t="s">
        <v>56</v>
      </c>
      <c r="B56" s="7" t="s">
        <v>22</v>
      </c>
      <c r="C56" s="9">
        <v>27.06</v>
      </c>
      <c r="D56" s="16">
        <v>1590</v>
      </c>
      <c r="E56" s="16">
        <f t="shared" si="3"/>
        <v>1431</v>
      </c>
      <c r="F56" s="16">
        <f t="shared" si="4"/>
        <v>1114</v>
      </c>
      <c r="G56" s="16">
        <f t="shared" si="5"/>
        <v>1018</v>
      </c>
      <c r="H56" s="6">
        <v>969.6</v>
      </c>
      <c r="N56" s="26"/>
    </row>
    <row r="57" spans="1:14" ht="15.75">
      <c r="A57" s="17" t="s">
        <v>57</v>
      </c>
      <c r="B57" s="7" t="s">
        <v>22</v>
      </c>
      <c r="C57" s="9">
        <v>10.29</v>
      </c>
      <c r="D57" s="16">
        <v>606</v>
      </c>
      <c r="E57" s="16">
        <f t="shared" si="3"/>
        <v>545.4</v>
      </c>
      <c r="F57" s="16">
        <f t="shared" si="4"/>
        <v>424</v>
      </c>
      <c r="G57" s="16">
        <f t="shared" si="5"/>
        <v>388</v>
      </c>
      <c r="H57" s="6">
        <v>367.2</v>
      </c>
      <c r="N57" s="26"/>
    </row>
    <row r="58" spans="1:14" ht="15.75">
      <c r="A58" s="17" t="s">
        <v>58</v>
      </c>
      <c r="B58" s="7" t="s">
        <v>42</v>
      </c>
      <c r="C58" s="9">
        <v>30</v>
      </c>
      <c r="D58" s="16">
        <v>1260</v>
      </c>
      <c r="E58" s="16">
        <f t="shared" si="3"/>
        <v>1134</v>
      </c>
      <c r="F58" s="16">
        <f t="shared" si="4"/>
        <v>882</v>
      </c>
      <c r="G58" s="16">
        <f t="shared" si="5"/>
        <v>806</v>
      </c>
      <c r="H58" s="6">
        <v>766.8</v>
      </c>
      <c r="N58" s="26"/>
    </row>
    <row r="59" spans="1:14" ht="15.75">
      <c r="A59" s="17" t="s">
        <v>59</v>
      </c>
      <c r="B59" s="7" t="s">
        <v>42</v>
      </c>
      <c r="C59" s="9">
        <v>29.3</v>
      </c>
      <c r="D59" s="16">
        <v>1236</v>
      </c>
      <c r="E59" s="16">
        <f t="shared" si="3"/>
        <v>1112.4</v>
      </c>
      <c r="F59" s="16">
        <f t="shared" si="4"/>
        <v>866</v>
      </c>
      <c r="G59" s="16">
        <f t="shared" si="5"/>
        <v>792</v>
      </c>
      <c r="H59" s="6">
        <v>750</v>
      </c>
      <c r="N59" s="26"/>
    </row>
    <row r="60" spans="1:14" ht="15.75">
      <c r="A60" s="17" t="s">
        <v>60</v>
      </c>
      <c r="B60" s="7" t="s">
        <v>42</v>
      </c>
      <c r="C60" s="9">
        <v>23.4</v>
      </c>
      <c r="D60" s="16">
        <v>984</v>
      </c>
      <c r="E60" s="16">
        <f t="shared" si="3"/>
        <v>885.6</v>
      </c>
      <c r="F60" s="16">
        <f t="shared" si="4"/>
        <v>688</v>
      </c>
      <c r="G60" s="16">
        <f t="shared" si="5"/>
        <v>630</v>
      </c>
      <c r="H60" s="6">
        <v>600</v>
      </c>
      <c r="N60" s="26"/>
    </row>
    <row r="61" spans="1:14" ht="15.75">
      <c r="A61" s="17" t="s">
        <v>61</v>
      </c>
      <c r="B61" s="7" t="s">
        <v>18</v>
      </c>
      <c r="C61" s="9">
        <v>21.4</v>
      </c>
      <c r="D61" s="16">
        <v>900</v>
      </c>
      <c r="E61" s="16">
        <f t="shared" si="3"/>
        <v>810</v>
      </c>
      <c r="F61" s="16">
        <f t="shared" si="4"/>
        <v>630</v>
      </c>
      <c r="G61" s="16">
        <f t="shared" si="5"/>
        <v>576</v>
      </c>
      <c r="H61" s="6">
        <v>546</v>
      </c>
      <c r="N61" s="26"/>
    </row>
    <row r="62" spans="1:14" ht="15.75">
      <c r="A62" s="18" t="s">
        <v>62</v>
      </c>
      <c r="B62" s="8" t="s">
        <v>42</v>
      </c>
      <c r="C62" s="10">
        <v>10</v>
      </c>
      <c r="D62" s="16">
        <v>420</v>
      </c>
      <c r="E62" s="16">
        <f t="shared" si="3"/>
        <v>378</v>
      </c>
      <c r="F62" s="16">
        <f t="shared" si="4"/>
        <v>294</v>
      </c>
      <c r="G62" s="16">
        <f t="shared" si="5"/>
        <v>268</v>
      </c>
      <c r="H62" s="6">
        <v>255.6</v>
      </c>
      <c r="N62" s="26"/>
    </row>
    <row r="63" spans="1:14" ht="15.75">
      <c r="A63" s="18" t="s">
        <v>63</v>
      </c>
      <c r="B63" s="8" t="s">
        <v>22</v>
      </c>
      <c r="C63" s="10">
        <v>116</v>
      </c>
      <c r="D63" s="16">
        <v>1670.4</v>
      </c>
      <c r="E63" s="16">
        <f t="shared" si="3"/>
        <v>1503.36</v>
      </c>
      <c r="F63" s="16">
        <f t="shared" si="4"/>
        <v>1170</v>
      </c>
      <c r="G63" s="16">
        <f t="shared" si="5"/>
        <v>1070</v>
      </c>
      <c r="H63" s="6">
        <v>1670.4</v>
      </c>
      <c r="N63" s="26"/>
    </row>
    <row r="64" spans="1:14" ht="15.75">
      <c r="A64" s="17" t="s">
        <v>64</v>
      </c>
      <c r="B64" s="7" t="s">
        <v>22</v>
      </c>
      <c r="C64" s="9">
        <v>16</v>
      </c>
      <c r="D64" s="16">
        <v>230.4</v>
      </c>
      <c r="E64" s="16">
        <f t="shared" si="3"/>
        <v>207.36</v>
      </c>
      <c r="F64" s="16">
        <f t="shared" si="4"/>
        <v>162</v>
      </c>
      <c r="G64" s="16">
        <f t="shared" si="5"/>
        <v>148</v>
      </c>
      <c r="H64" s="6">
        <v>230.4</v>
      </c>
      <c r="N64" s="26"/>
    </row>
    <row r="65" spans="1:14" ht="15.75">
      <c r="A65" s="17" t="s">
        <v>65</v>
      </c>
      <c r="B65" s="7" t="s">
        <v>22</v>
      </c>
      <c r="C65" s="9">
        <v>7</v>
      </c>
      <c r="D65" s="16">
        <v>100.8</v>
      </c>
      <c r="E65" s="16">
        <f t="shared" si="3"/>
        <v>90.72</v>
      </c>
      <c r="F65" s="16">
        <f t="shared" si="4"/>
        <v>70</v>
      </c>
      <c r="G65" s="16">
        <f t="shared" si="5"/>
        <v>64</v>
      </c>
      <c r="H65" s="6">
        <v>100.8</v>
      </c>
      <c r="N65" s="26"/>
    </row>
    <row r="66" spans="1:14" ht="15.75">
      <c r="A66" s="17" t="s">
        <v>66</v>
      </c>
      <c r="B66" s="7" t="s">
        <v>42</v>
      </c>
      <c r="C66" s="9">
        <v>12.1</v>
      </c>
      <c r="D66" s="16">
        <v>580.8</v>
      </c>
      <c r="E66" s="16">
        <f t="shared" si="3"/>
        <v>522.72</v>
      </c>
      <c r="F66" s="16">
        <f t="shared" si="4"/>
        <v>406</v>
      </c>
      <c r="G66" s="16">
        <f t="shared" si="5"/>
        <v>372</v>
      </c>
      <c r="H66" s="6">
        <v>406.56</v>
      </c>
      <c r="N66" s="26"/>
    </row>
    <row r="67" spans="1:14" ht="15.75">
      <c r="A67" s="17" t="s">
        <v>67</v>
      </c>
      <c r="B67" s="7" t="s">
        <v>42</v>
      </c>
      <c r="C67" s="9">
        <v>12</v>
      </c>
      <c r="D67" s="16">
        <v>576</v>
      </c>
      <c r="E67" s="16">
        <f t="shared" si="3"/>
        <v>518.4</v>
      </c>
      <c r="F67" s="16">
        <f t="shared" si="4"/>
        <v>404</v>
      </c>
      <c r="G67" s="16">
        <f t="shared" si="5"/>
        <v>368</v>
      </c>
      <c r="H67" s="6">
        <v>403.2</v>
      </c>
      <c r="N67" s="26"/>
    </row>
    <row r="68" spans="1:14" ht="15.75">
      <c r="A68" s="17" t="s">
        <v>68</v>
      </c>
      <c r="B68" s="7" t="s">
        <v>16</v>
      </c>
      <c r="C68" s="9">
        <v>12.1</v>
      </c>
      <c r="D68" s="16">
        <v>580.8</v>
      </c>
      <c r="E68" s="16">
        <f t="shared" si="3"/>
        <v>522.72</v>
      </c>
      <c r="F68" s="16">
        <f t="shared" si="4"/>
        <v>406</v>
      </c>
      <c r="G68" s="16">
        <f t="shared" si="5"/>
        <v>372</v>
      </c>
      <c r="H68" s="6">
        <v>406.56</v>
      </c>
      <c r="N68" s="26"/>
    </row>
    <row r="69" spans="1:14" ht="15.75">
      <c r="A69" s="17" t="s">
        <v>69</v>
      </c>
      <c r="B69" s="7" t="s">
        <v>16</v>
      </c>
      <c r="C69" s="9">
        <v>12.2</v>
      </c>
      <c r="D69" s="16">
        <v>585.6</v>
      </c>
      <c r="E69" s="16">
        <f t="shared" si="3"/>
        <v>527.04</v>
      </c>
      <c r="F69" s="16">
        <f t="shared" si="4"/>
        <v>410</v>
      </c>
      <c r="G69" s="16">
        <f t="shared" si="5"/>
        <v>374</v>
      </c>
      <c r="H69" s="6">
        <v>409.92</v>
      </c>
      <c r="N69" s="26"/>
    </row>
    <row r="70" spans="1:14" ht="15.75">
      <c r="A70" s="17" t="s">
        <v>70</v>
      </c>
      <c r="B70" s="7" t="s">
        <v>18</v>
      </c>
      <c r="C70" s="9">
        <v>14.4</v>
      </c>
      <c r="D70" s="16">
        <v>691.2</v>
      </c>
      <c r="E70" s="16">
        <f t="shared" si="3"/>
        <v>622.08</v>
      </c>
      <c r="F70" s="16">
        <f t="shared" si="4"/>
        <v>484</v>
      </c>
      <c r="G70" s="16">
        <f t="shared" si="5"/>
        <v>442</v>
      </c>
      <c r="H70" s="6">
        <v>483.84</v>
      </c>
      <c r="N70" s="26"/>
    </row>
    <row r="71" spans="1:14" ht="15.75">
      <c r="A71" s="17" t="s">
        <v>71</v>
      </c>
      <c r="B71" s="7" t="s">
        <v>18</v>
      </c>
      <c r="C71" s="9">
        <v>16.3</v>
      </c>
      <c r="D71" s="16">
        <v>782.4</v>
      </c>
      <c r="E71" s="16">
        <f t="shared" si="3"/>
        <v>704.16</v>
      </c>
      <c r="F71" s="16">
        <f t="shared" si="4"/>
        <v>548</v>
      </c>
      <c r="G71" s="16">
        <f t="shared" si="5"/>
        <v>500</v>
      </c>
      <c r="H71" s="6">
        <v>547.68</v>
      </c>
      <c r="N71" s="26"/>
    </row>
    <row r="72" spans="1:14" ht="15.75">
      <c r="A72" s="17" t="s">
        <v>72</v>
      </c>
      <c r="B72" s="7" t="s">
        <v>20</v>
      </c>
      <c r="C72" s="9">
        <v>13.8</v>
      </c>
      <c r="D72" s="16">
        <v>662.4</v>
      </c>
      <c r="E72" s="16">
        <f t="shared" si="3"/>
        <v>596.16</v>
      </c>
      <c r="F72" s="16">
        <f t="shared" si="4"/>
        <v>464</v>
      </c>
      <c r="G72" s="16">
        <f t="shared" si="5"/>
        <v>424</v>
      </c>
      <c r="H72" s="6">
        <v>463.68</v>
      </c>
      <c r="N72" s="26"/>
    </row>
    <row r="73" spans="1:14" ht="15.75">
      <c r="A73" s="17" t="s">
        <v>73</v>
      </c>
      <c r="B73" s="7" t="s">
        <v>22</v>
      </c>
      <c r="C73" s="9">
        <v>12.3</v>
      </c>
      <c r="D73" s="16">
        <v>590.4</v>
      </c>
      <c r="E73" s="16">
        <f t="shared" si="3"/>
        <v>531.36</v>
      </c>
      <c r="F73" s="16">
        <f t="shared" si="4"/>
        <v>414</v>
      </c>
      <c r="G73" s="16">
        <f t="shared" si="5"/>
        <v>378</v>
      </c>
      <c r="H73" s="6">
        <v>413.28</v>
      </c>
      <c r="N73" s="26"/>
    </row>
    <row r="74" spans="1:14" ht="15.75">
      <c r="A74" s="17" t="s">
        <v>74</v>
      </c>
      <c r="B74" s="7" t="s">
        <v>18</v>
      </c>
      <c r="C74" s="9">
        <v>10.5</v>
      </c>
      <c r="D74" s="16">
        <v>504</v>
      </c>
      <c r="E74" s="16">
        <f t="shared" si="3"/>
        <v>453.6</v>
      </c>
      <c r="F74" s="16">
        <f t="shared" si="4"/>
        <v>352</v>
      </c>
      <c r="G74" s="16">
        <f t="shared" si="5"/>
        <v>322</v>
      </c>
      <c r="H74" s="6">
        <v>352.8</v>
      </c>
      <c r="N74" s="26"/>
    </row>
    <row r="75" spans="1:14" ht="15.75">
      <c r="A75" s="17" t="s">
        <v>75</v>
      </c>
      <c r="B75" s="7" t="s">
        <v>18</v>
      </c>
      <c r="C75" s="9">
        <v>10.8</v>
      </c>
      <c r="D75" s="16">
        <v>518.4</v>
      </c>
      <c r="E75" s="16">
        <f t="shared" si="3"/>
        <v>466.56</v>
      </c>
      <c r="F75" s="16">
        <f t="shared" si="4"/>
        <v>362</v>
      </c>
      <c r="G75" s="16">
        <f t="shared" si="5"/>
        <v>332</v>
      </c>
      <c r="H75" s="6">
        <v>362.88</v>
      </c>
      <c r="N75" s="26"/>
    </row>
    <row r="76" spans="1:14" ht="15.75">
      <c r="A76" s="17" t="s">
        <v>76</v>
      </c>
      <c r="B76" s="7" t="s">
        <v>42</v>
      </c>
      <c r="C76" s="9">
        <v>10</v>
      </c>
      <c r="D76" s="16">
        <v>480</v>
      </c>
      <c r="E76" s="16">
        <f t="shared" si="3"/>
        <v>432</v>
      </c>
      <c r="F76" s="16">
        <f t="shared" si="4"/>
        <v>336</v>
      </c>
      <c r="G76" s="16">
        <f t="shared" si="5"/>
        <v>308</v>
      </c>
      <c r="H76" s="6">
        <v>336</v>
      </c>
      <c r="N76" s="26"/>
    </row>
    <row r="77" spans="1:14" ht="16.5" thickBot="1">
      <c r="A77" s="17" t="s">
        <v>77</v>
      </c>
      <c r="B77" s="7" t="s">
        <v>42</v>
      </c>
      <c r="C77" s="9">
        <v>10.6</v>
      </c>
      <c r="D77" s="16">
        <v>508.8</v>
      </c>
      <c r="E77" s="16">
        <f t="shared" si="3"/>
        <v>457.92</v>
      </c>
      <c r="F77" s="16">
        <f t="shared" si="4"/>
        <v>356</v>
      </c>
      <c r="G77" s="16">
        <f t="shared" si="5"/>
        <v>326</v>
      </c>
      <c r="H77" s="6">
        <v>356.16</v>
      </c>
      <c r="N77" s="26"/>
    </row>
    <row r="78" spans="1:14" ht="18" customHeight="1">
      <c r="A78" s="52" t="s">
        <v>85</v>
      </c>
      <c r="B78" s="40" t="s">
        <v>90</v>
      </c>
      <c r="C78" s="50" t="s">
        <v>3</v>
      </c>
      <c r="D78" s="42" t="s">
        <v>94</v>
      </c>
      <c r="E78" s="36" t="s">
        <v>4</v>
      </c>
      <c r="F78" s="37"/>
      <c r="G78" s="37"/>
      <c r="H78" s="38"/>
      <c r="N78" s="26"/>
    </row>
    <row r="79" spans="1:14" ht="51.75" customHeight="1">
      <c r="A79" s="53"/>
      <c r="B79" s="41"/>
      <c r="C79" s="51"/>
      <c r="D79" s="43"/>
      <c r="E79" s="11" t="s">
        <v>5</v>
      </c>
      <c r="F79" s="11" t="s">
        <v>91</v>
      </c>
      <c r="G79" s="11" t="s">
        <v>93</v>
      </c>
      <c r="H79" s="11" t="s">
        <v>7</v>
      </c>
      <c r="N79" s="26"/>
    </row>
    <row r="80" spans="1:14" ht="18.75">
      <c r="A80" s="35" t="s">
        <v>88</v>
      </c>
      <c r="B80" s="35"/>
      <c r="C80" s="35"/>
      <c r="D80" s="35"/>
      <c r="E80" s="35"/>
      <c r="F80" s="35"/>
      <c r="G80" s="35"/>
      <c r="H80" s="35"/>
      <c r="N80" s="26"/>
    </row>
    <row r="81" spans="1:14" ht="15.75">
      <c r="A81" s="9" t="s">
        <v>78</v>
      </c>
      <c r="B81" s="7" t="s">
        <v>24</v>
      </c>
      <c r="C81" s="9">
        <v>72</v>
      </c>
      <c r="D81" s="16">
        <v>2520</v>
      </c>
      <c r="E81" s="16">
        <f>D81*0.9</f>
        <v>2268</v>
      </c>
      <c r="F81" s="16">
        <f>_XLL.ОКРУГЛТ(D81*0.7,2)</f>
        <v>1764</v>
      </c>
      <c r="G81" s="16">
        <f>_XLL.ОКРУГЛТ(D81*0.64,2)</f>
        <v>1612</v>
      </c>
      <c r="H81" s="6">
        <v>1728</v>
      </c>
      <c r="N81" s="26"/>
    </row>
    <row r="82" spans="1:14" ht="15.75">
      <c r="A82" s="9" t="s">
        <v>79</v>
      </c>
      <c r="B82" s="7" t="s">
        <v>24</v>
      </c>
      <c r="C82" s="9">
        <v>72</v>
      </c>
      <c r="D82" s="16">
        <v>2520</v>
      </c>
      <c r="E82" s="16">
        <f>D82*0.9</f>
        <v>2268</v>
      </c>
      <c r="F82" s="16">
        <f>_XLL.ОКРУГЛТ(D82*0.7,2)</f>
        <v>1764</v>
      </c>
      <c r="G82" s="16">
        <f>_XLL.ОКРУГЛТ(D82*0.64,2)</f>
        <v>1612</v>
      </c>
      <c r="H82" s="6">
        <v>1728</v>
      </c>
      <c r="N82" s="26"/>
    </row>
    <row r="83" spans="1:14" ht="18.75">
      <c r="A83" s="35" t="s">
        <v>87</v>
      </c>
      <c r="B83" s="35"/>
      <c r="C83" s="35"/>
      <c r="D83" s="35"/>
      <c r="E83" s="35"/>
      <c r="F83" s="35"/>
      <c r="G83" s="35"/>
      <c r="H83" s="35"/>
      <c r="N83" s="26"/>
    </row>
    <row r="84" spans="1:14" ht="15.75">
      <c r="A84" s="9" t="s">
        <v>81</v>
      </c>
      <c r="B84" s="7" t="s">
        <v>22</v>
      </c>
      <c r="C84" s="9" t="s">
        <v>82</v>
      </c>
      <c r="D84" s="28">
        <v>48</v>
      </c>
      <c r="E84" s="28">
        <f aca="true" t="shared" si="6" ref="E84:E101">D84*0.9</f>
        <v>43.2</v>
      </c>
      <c r="F84" s="28">
        <f>_XLL.ОКРУГЛТ(D84*0.82,2)</f>
        <v>40</v>
      </c>
      <c r="G84" s="28">
        <f>_XLL.ОКРУГЛТ(D84*0.67,2)+1</f>
        <v>33</v>
      </c>
      <c r="H84" s="6">
        <v>33.6</v>
      </c>
      <c r="N84" s="26"/>
    </row>
    <row r="85" spans="1:14" ht="15.75">
      <c r="A85" s="9">
        <v>206</v>
      </c>
      <c r="B85" s="7" t="s">
        <v>22</v>
      </c>
      <c r="C85" s="9">
        <v>36</v>
      </c>
      <c r="D85" s="28">
        <v>1728</v>
      </c>
      <c r="E85" s="28">
        <f t="shared" si="6"/>
        <v>1555.2</v>
      </c>
      <c r="F85" s="28">
        <f aca="true" t="shared" si="7" ref="F85:F101">_XLL.ОКРУГЛТ(D85*0.82,2)</f>
        <v>1416</v>
      </c>
      <c r="G85" s="28">
        <f>_XLL.ОКРУГЛТ(D85*0.69,2)</f>
        <v>1192</v>
      </c>
      <c r="H85" s="6">
        <v>1451.52</v>
      </c>
      <c r="N85" s="26"/>
    </row>
    <row r="86" spans="1:14" ht="15.75">
      <c r="A86" s="9">
        <v>207</v>
      </c>
      <c r="B86" s="7" t="s">
        <v>22</v>
      </c>
      <c r="C86" s="9">
        <v>33</v>
      </c>
      <c r="D86" s="28">
        <v>1584</v>
      </c>
      <c r="E86" s="28">
        <f t="shared" si="6"/>
        <v>1425.6</v>
      </c>
      <c r="F86" s="28">
        <f t="shared" si="7"/>
        <v>1298</v>
      </c>
      <c r="G86" s="28">
        <f aca="true" t="shared" si="8" ref="G86:G101">_XLL.ОКРУГЛТ(D86*0.69,2)</f>
        <v>1092</v>
      </c>
      <c r="H86" s="6">
        <v>1330.56</v>
      </c>
      <c r="N86" s="26"/>
    </row>
    <row r="87" spans="1:14" ht="15.75">
      <c r="A87" s="9">
        <v>301</v>
      </c>
      <c r="B87" s="7" t="s">
        <v>22</v>
      </c>
      <c r="C87" s="9">
        <v>11</v>
      </c>
      <c r="D87" s="28">
        <v>528</v>
      </c>
      <c r="E87" s="28">
        <f t="shared" si="6"/>
        <v>475.2</v>
      </c>
      <c r="F87" s="28">
        <f t="shared" si="7"/>
        <v>432</v>
      </c>
      <c r="G87" s="28">
        <f t="shared" si="8"/>
        <v>364</v>
      </c>
      <c r="H87" s="6">
        <v>443.52</v>
      </c>
      <c r="N87" s="26"/>
    </row>
    <row r="88" spans="1:14" ht="15.75">
      <c r="A88" s="9">
        <v>304</v>
      </c>
      <c r="B88" s="7" t="s">
        <v>22</v>
      </c>
      <c r="C88" s="9">
        <v>36.4</v>
      </c>
      <c r="D88" s="28">
        <v>1747.2</v>
      </c>
      <c r="E88" s="28">
        <f t="shared" si="6"/>
        <v>1572.48</v>
      </c>
      <c r="F88" s="28">
        <f t="shared" si="7"/>
        <v>1432</v>
      </c>
      <c r="G88" s="28">
        <f t="shared" si="8"/>
        <v>1206</v>
      </c>
      <c r="H88" s="6">
        <v>1467.65</v>
      </c>
      <c r="N88" s="26"/>
    </row>
    <row r="89" spans="1:14" ht="15.75">
      <c r="A89" s="9">
        <v>305</v>
      </c>
      <c r="B89" s="7" t="s">
        <v>22</v>
      </c>
      <c r="C89" s="9">
        <v>37.8</v>
      </c>
      <c r="D89" s="28">
        <v>1814.4</v>
      </c>
      <c r="E89" s="28">
        <f t="shared" si="6"/>
        <v>1632.96</v>
      </c>
      <c r="F89" s="28">
        <f t="shared" si="7"/>
        <v>1488</v>
      </c>
      <c r="G89" s="28">
        <f t="shared" si="8"/>
        <v>1252</v>
      </c>
      <c r="H89" s="6">
        <v>1524.1</v>
      </c>
      <c r="N89" s="26"/>
    </row>
    <row r="90" spans="1:14" ht="15.75">
      <c r="A90" s="9">
        <v>306</v>
      </c>
      <c r="B90" s="7" t="s">
        <v>22</v>
      </c>
      <c r="C90" s="9">
        <v>33.7</v>
      </c>
      <c r="D90" s="28">
        <v>1617.6</v>
      </c>
      <c r="E90" s="28">
        <f t="shared" si="6"/>
        <v>1455.84</v>
      </c>
      <c r="F90" s="28">
        <f t="shared" si="7"/>
        <v>1326</v>
      </c>
      <c r="G90" s="28">
        <f t="shared" si="8"/>
        <v>1116</v>
      </c>
      <c r="H90" s="6">
        <v>1358.78</v>
      </c>
      <c r="N90" s="26"/>
    </row>
    <row r="91" spans="1:14" ht="15.75">
      <c r="A91" s="9">
        <v>402</v>
      </c>
      <c r="B91" s="7" t="s">
        <v>22</v>
      </c>
      <c r="C91" s="9">
        <v>12.8</v>
      </c>
      <c r="D91" s="28">
        <v>614.4</v>
      </c>
      <c r="E91" s="28">
        <f t="shared" si="6"/>
        <v>552.96</v>
      </c>
      <c r="F91" s="28">
        <f t="shared" si="7"/>
        <v>504</v>
      </c>
      <c r="G91" s="28">
        <f t="shared" si="8"/>
        <v>424</v>
      </c>
      <c r="H91" s="6">
        <v>516.1</v>
      </c>
      <c r="N91" s="26"/>
    </row>
    <row r="92" spans="1:14" ht="15.75">
      <c r="A92" s="9">
        <v>404</v>
      </c>
      <c r="B92" s="7" t="s">
        <v>22</v>
      </c>
      <c r="C92" s="9">
        <v>15.5</v>
      </c>
      <c r="D92" s="28">
        <v>744</v>
      </c>
      <c r="E92" s="28">
        <f t="shared" si="6"/>
        <v>669.6</v>
      </c>
      <c r="F92" s="28">
        <f t="shared" si="7"/>
        <v>610</v>
      </c>
      <c r="G92" s="28">
        <f t="shared" si="8"/>
        <v>514</v>
      </c>
      <c r="H92" s="6">
        <v>624.96</v>
      </c>
      <c r="N92" s="26"/>
    </row>
    <row r="93" spans="1:14" ht="15.75">
      <c r="A93" s="9">
        <v>411</v>
      </c>
      <c r="B93" s="7" t="s">
        <v>83</v>
      </c>
      <c r="C93" s="9">
        <v>33</v>
      </c>
      <c r="D93" s="28">
        <v>1584</v>
      </c>
      <c r="E93" s="28">
        <f t="shared" si="6"/>
        <v>1425.6</v>
      </c>
      <c r="F93" s="28">
        <f t="shared" si="7"/>
        <v>1298</v>
      </c>
      <c r="G93" s="28">
        <f t="shared" si="8"/>
        <v>1092</v>
      </c>
      <c r="H93" s="6">
        <v>1330.56</v>
      </c>
      <c r="N93" s="26"/>
    </row>
    <row r="94" spans="1:14" ht="15.75">
      <c r="A94" s="9">
        <v>412</v>
      </c>
      <c r="B94" s="7" t="s">
        <v>84</v>
      </c>
      <c r="C94" s="9">
        <v>36.4</v>
      </c>
      <c r="D94" s="28">
        <v>1747.2</v>
      </c>
      <c r="E94" s="28">
        <f t="shared" si="6"/>
        <v>1572.48</v>
      </c>
      <c r="F94" s="28">
        <f t="shared" si="7"/>
        <v>1432</v>
      </c>
      <c r="G94" s="28">
        <f t="shared" si="8"/>
        <v>1206</v>
      </c>
      <c r="H94" s="6">
        <v>1467.65</v>
      </c>
      <c r="N94" s="26"/>
    </row>
    <row r="95" spans="1:14" ht="15.75">
      <c r="A95" s="9">
        <v>413</v>
      </c>
      <c r="B95" s="7" t="s">
        <v>22</v>
      </c>
      <c r="C95" s="9">
        <v>37.2</v>
      </c>
      <c r="D95" s="28">
        <v>1785.6</v>
      </c>
      <c r="E95" s="28">
        <f t="shared" si="6"/>
        <v>1607.04</v>
      </c>
      <c r="F95" s="28">
        <f t="shared" si="7"/>
        <v>1464</v>
      </c>
      <c r="G95" s="28">
        <f t="shared" si="8"/>
        <v>1232</v>
      </c>
      <c r="H95" s="6">
        <v>1499.9</v>
      </c>
      <c r="N95" s="26"/>
    </row>
    <row r="96" spans="1:14" ht="15.75">
      <c r="A96" s="9">
        <v>414</v>
      </c>
      <c r="B96" s="7" t="s">
        <v>22</v>
      </c>
      <c r="C96" s="9">
        <v>36</v>
      </c>
      <c r="D96" s="28">
        <v>1728</v>
      </c>
      <c r="E96" s="28">
        <f t="shared" si="6"/>
        <v>1555.2</v>
      </c>
      <c r="F96" s="28">
        <f t="shared" si="7"/>
        <v>1416</v>
      </c>
      <c r="G96" s="28">
        <f t="shared" si="8"/>
        <v>1192</v>
      </c>
      <c r="H96" s="6">
        <v>1451.52</v>
      </c>
      <c r="N96" s="26"/>
    </row>
    <row r="97" spans="1:14" ht="15.75">
      <c r="A97" s="9">
        <v>415</v>
      </c>
      <c r="B97" s="7" t="s">
        <v>22</v>
      </c>
      <c r="C97" s="9">
        <v>36.9</v>
      </c>
      <c r="D97" s="28">
        <v>1771.2</v>
      </c>
      <c r="E97" s="28">
        <f t="shared" si="6"/>
        <v>1594.08</v>
      </c>
      <c r="F97" s="28">
        <f t="shared" si="7"/>
        <v>1452</v>
      </c>
      <c r="G97" s="28">
        <f t="shared" si="8"/>
        <v>1222</v>
      </c>
      <c r="H97" s="6">
        <v>1487.81</v>
      </c>
      <c r="N97" s="26"/>
    </row>
    <row r="98" spans="1:14" ht="15.75">
      <c r="A98" s="9">
        <v>420</v>
      </c>
      <c r="B98" s="7" t="s">
        <v>22</v>
      </c>
      <c r="C98" s="9">
        <v>24.5</v>
      </c>
      <c r="D98" s="28">
        <v>1176</v>
      </c>
      <c r="E98" s="28">
        <f t="shared" si="6"/>
        <v>1058.4</v>
      </c>
      <c r="F98" s="28">
        <f t="shared" si="7"/>
        <v>964</v>
      </c>
      <c r="G98" s="28">
        <f t="shared" si="8"/>
        <v>812</v>
      </c>
      <c r="H98" s="6">
        <v>987.84</v>
      </c>
      <c r="N98" s="26"/>
    </row>
    <row r="99" spans="1:14" ht="15.75">
      <c r="A99" s="9">
        <v>421</v>
      </c>
      <c r="B99" s="7" t="s">
        <v>22</v>
      </c>
      <c r="C99" s="9">
        <v>31.2</v>
      </c>
      <c r="D99" s="28">
        <v>1497.6</v>
      </c>
      <c r="E99" s="28">
        <f t="shared" si="6"/>
        <v>1347.84</v>
      </c>
      <c r="F99" s="28">
        <f t="shared" si="7"/>
        <v>1228</v>
      </c>
      <c r="G99" s="28">
        <f t="shared" si="8"/>
        <v>1034</v>
      </c>
      <c r="H99" s="6">
        <v>1257.98</v>
      </c>
      <c r="N99" s="26"/>
    </row>
    <row r="100" spans="1:14" ht="15.75">
      <c r="A100" s="9">
        <v>422</v>
      </c>
      <c r="B100" s="7" t="s">
        <v>22</v>
      </c>
      <c r="C100" s="9">
        <v>37.1</v>
      </c>
      <c r="D100" s="28">
        <v>1780.8</v>
      </c>
      <c r="E100" s="28">
        <f t="shared" si="6"/>
        <v>1602.72</v>
      </c>
      <c r="F100" s="28">
        <f t="shared" si="7"/>
        <v>1460</v>
      </c>
      <c r="G100" s="28">
        <f t="shared" si="8"/>
        <v>1228</v>
      </c>
      <c r="H100" s="6">
        <v>1495.87</v>
      </c>
      <c r="N100" s="26"/>
    </row>
    <row r="101" spans="1:14" ht="15.75">
      <c r="A101" s="9">
        <v>423</v>
      </c>
      <c r="B101" s="7" t="s">
        <v>22</v>
      </c>
      <c r="C101" s="9">
        <v>22.4</v>
      </c>
      <c r="D101" s="28">
        <v>1075.2</v>
      </c>
      <c r="E101" s="28">
        <f t="shared" si="6"/>
        <v>967.68</v>
      </c>
      <c r="F101" s="28">
        <f t="shared" si="7"/>
        <v>882</v>
      </c>
      <c r="G101" s="28">
        <f t="shared" si="8"/>
        <v>742</v>
      </c>
      <c r="H101" s="6">
        <v>903.17</v>
      </c>
      <c r="N101" s="26"/>
    </row>
    <row r="102" spans="1:14" ht="15.75">
      <c r="A102" s="9"/>
      <c r="B102" s="7"/>
      <c r="C102" s="9"/>
      <c r="D102" s="16"/>
      <c r="E102" s="16"/>
      <c r="F102" s="16"/>
      <c r="G102" s="16"/>
      <c r="H102" s="6"/>
      <c r="N102" s="26"/>
    </row>
    <row r="103" spans="1:14" ht="18.75" customHeight="1">
      <c r="A103" s="25" t="s">
        <v>85</v>
      </c>
      <c r="B103" s="25"/>
      <c r="C103" s="25"/>
      <c r="D103" s="32" t="s">
        <v>97</v>
      </c>
      <c r="E103" s="33"/>
      <c r="F103" s="33"/>
      <c r="G103" s="34"/>
      <c r="H103" s="6"/>
      <c r="N103" s="26"/>
    </row>
    <row r="104" spans="1:14" ht="18.75" customHeight="1">
      <c r="A104" s="35" t="s">
        <v>95</v>
      </c>
      <c r="B104" s="35"/>
      <c r="C104" s="35"/>
      <c r="D104" s="35"/>
      <c r="E104" s="35"/>
      <c r="F104" s="35"/>
      <c r="G104" s="35"/>
      <c r="H104" s="35"/>
      <c r="N104" s="26"/>
    </row>
    <row r="105" spans="1:14" ht="29.25" customHeight="1">
      <c r="A105" s="24" t="s">
        <v>98</v>
      </c>
      <c r="B105" s="5" t="s">
        <v>80</v>
      </c>
      <c r="C105" s="9" t="s">
        <v>80</v>
      </c>
      <c r="D105" s="29">
        <v>2542.37</v>
      </c>
      <c r="E105" s="30"/>
      <c r="F105" s="30"/>
      <c r="G105" s="31"/>
      <c r="H105" s="6">
        <v>1830.52</v>
      </c>
      <c r="N105" s="26"/>
    </row>
    <row r="106" spans="1:14" ht="38.25">
      <c r="A106" s="24" t="s">
        <v>100</v>
      </c>
      <c r="B106" s="5" t="s">
        <v>80</v>
      </c>
      <c r="C106" s="9" t="s">
        <v>80</v>
      </c>
      <c r="D106" s="29">
        <v>1694.92</v>
      </c>
      <c r="E106" s="30"/>
      <c r="F106" s="30"/>
      <c r="G106" s="31"/>
      <c r="H106" s="27"/>
      <c r="N106" s="26"/>
    </row>
    <row r="107" spans="1:14" ht="15.75">
      <c r="A107" s="24" t="s">
        <v>99</v>
      </c>
      <c r="B107" s="5" t="s">
        <v>80</v>
      </c>
      <c r="C107" s="9" t="s">
        <v>80</v>
      </c>
      <c r="D107" s="29">
        <v>17</v>
      </c>
      <c r="E107" s="30"/>
      <c r="F107" s="30"/>
      <c r="G107" s="31"/>
      <c r="H107" s="27"/>
      <c r="N107" s="26"/>
    </row>
    <row r="108" spans="1:14" ht="25.5">
      <c r="A108" s="24" t="s">
        <v>101</v>
      </c>
      <c r="B108" s="5" t="s">
        <v>80</v>
      </c>
      <c r="C108" s="9" t="s">
        <v>80</v>
      </c>
      <c r="D108" s="29">
        <v>3500</v>
      </c>
      <c r="E108" s="30"/>
      <c r="F108" s="30"/>
      <c r="G108" s="31"/>
      <c r="H108" s="27"/>
      <c r="N108" s="26"/>
    </row>
    <row r="109" ht="15">
      <c r="B109" s="4"/>
    </row>
    <row r="110" spans="1:2" ht="15">
      <c r="A110" s="15"/>
      <c r="B110" s="4"/>
    </row>
  </sheetData>
  <sheetProtection/>
  <mergeCells count="32">
    <mergeCell ref="A80:H80"/>
    <mergeCell ref="A83:H83"/>
    <mergeCell ref="A19:B19"/>
    <mergeCell ref="A22:H22"/>
    <mergeCell ref="C78:C79"/>
    <mergeCell ref="D78:D79"/>
    <mergeCell ref="E78:H78"/>
    <mergeCell ref="A78:A79"/>
    <mergeCell ref="B78:B79"/>
    <mergeCell ref="A2:C3"/>
    <mergeCell ref="A10:B11"/>
    <mergeCell ref="C10:C11"/>
    <mergeCell ref="D10:D11"/>
    <mergeCell ref="A13:B13"/>
    <mergeCell ref="E10:H10"/>
    <mergeCell ref="A12:H12"/>
    <mergeCell ref="C20:C21"/>
    <mergeCell ref="D20:D21"/>
    <mergeCell ref="A20:A21"/>
    <mergeCell ref="B20:B21"/>
    <mergeCell ref="E20:G20"/>
    <mergeCell ref="A18:B18"/>
    <mergeCell ref="A14:B14"/>
    <mergeCell ref="A15:B15"/>
    <mergeCell ref="A16:B16"/>
    <mergeCell ref="A17:B17"/>
    <mergeCell ref="D105:G105"/>
    <mergeCell ref="D103:G103"/>
    <mergeCell ref="D106:G106"/>
    <mergeCell ref="D107:G107"/>
    <mergeCell ref="D108:G108"/>
    <mergeCell ref="A104:H104"/>
  </mergeCells>
  <printOptions/>
  <pageMargins left="0.7" right="0.7" top="0.75" bottom="0.75" header="0.3" footer="0.3"/>
  <pageSetup horizontalDpi="600" verticalDpi="600" orientation="portrait" paperSize="9" scale="5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Антропов Александр Алексеевич</dc:creator>
  <cp:keywords/>
  <dc:description/>
  <cp:lastModifiedBy>agarzaeva</cp:lastModifiedBy>
  <cp:lastPrinted>2011-06-10T13:51:01Z</cp:lastPrinted>
  <dcterms:created xsi:type="dcterms:W3CDTF">2011-06-09T09:00:48Z</dcterms:created>
  <dcterms:modified xsi:type="dcterms:W3CDTF">2011-11-07T10:56:22Z</dcterms:modified>
  <cp:category/>
  <cp:version/>
  <cp:contentType/>
  <cp:contentStatus/>
</cp:coreProperties>
</file>